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URScans\Current Web\IFB 23-40 Milk and Dairy Products\"/>
    </mc:Choice>
  </mc:AlternateContent>
  <xr:revisionPtr revIDLastSave="0" documentId="13_ncr:1_{A66F4B08-CF85-4D2B-9BA8-4C179AA9B95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Sheet1!$A$1:$M$47</definedName>
  </definedNames>
  <calcPr calcId="191029"/>
</workbook>
</file>

<file path=xl/calcChain.xml><?xml version="1.0" encoding="utf-8"?>
<calcChain xmlns="http://schemas.openxmlformats.org/spreadsheetml/2006/main">
  <c r="E36" i="1" l="1"/>
  <c r="E41" i="1"/>
  <c r="G8" i="1" l="1"/>
  <c r="E31" i="1"/>
  <c r="E26" i="1"/>
  <c r="E21" i="1"/>
  <c r="G12" i="1"/>
  <c r="G11" i="1"/>
  <c r="G7" i="1"/>
  <c r="G16" i="1" l="1"/>
  <c r="G25" i="1" s="1"/>
  <c r="I25" i="1" s="1"/>
  <c r="G15" i="1"/>
  <c r="G45" i="1" l="1"/>
  <c r="I45" i="1" s="1"/>
  <c r="G30" i="1"/>
  <c r="I30" i="1" s="1"/>
  <c r="G40" i="1"/>
  <c r="I40" i="1" s="1"/>
  <c r="G35" i="1"/>
  <c r="I35" i="1" s="1"/>
  <c r="G20" i="1"/>
  <c r="I20" i="1" s="1"/>
  <c r="G39" i="1"/>
  <c r="I39" i="1" s="1"/>
  <c r="G44" i="1"/>
  <c r="I44" i="1" s="1"/>
  <c r="G24" i="1"/>
  <c r="I24" i="1" s="1"/>
  <c r="I26" i="1" s="1"/>
  <c r="I27" i="1" s="1"/>
  <c r="M27" i="1" s="1"/>
  <c r="G19" i="1"/>
  <c r="I19" i="1" s="1"/>
  <c r="G34" i="1"/>
  <c r="I34" i="1" s="1"/>
  <c r="I36" i="1" s="1"/>
  <c r="I37" i="1" s="1"/>
  <c r="M37" i="1" s="1"/>
  <c r="G29" i="1"/>
  <c r="I29" i="1" s="1"/>
  <c r="I41" i="1" l="1"/>
  <c r="I42" i="1" s="1"/>
  <c r="M42" i="1" s="1"/>
  <c r="I31" i="1"/>
  <c r="I32" i="1" s="1"/>
  <c r="M32" i="1" s="1"/>
  <c r="I46" i="1"/>
  <c r="I47" i="1" s="1"/>
  <c r="M47" i="1" s="1"/>
  <c r="I21" i="1"/>
  <c r="I22" i="1" s="1"/>
  <c r="M22" i="1" s="1"/>
</calcChain>
</file>

<file path=xl/sharedStrings.xml><?xml version="1.0" encoding="utf-8"?>
<sst xmlns="http://schemas.openxmlformats.org/spreadsheetml/2006/main" count="100" uniqueCount="39">
  <si>
    <t>CURRENT MONTH</t>
  </si>
  <si>
    <t>SKIM</t>
  </si>
  <si>
    <t>BUTTERFAT</t>
  </si>
  <si>
    <t>PER CWT</t>
  </si>
  <si>
    <t>PER LB.</t>
  </si>
  <si>
    <t>DATE</t>
  </si>
  <si>
    <t>TOTAL</t>
  </si>
  <si>
    <t>ZONE 1</t>
  </si>
  <si>
    <t>PRODUCT</t>
  </si>
  <si>
    <t/>
  </si>
  <si>
    <t>GAL/LBS.</t>
  </si>
  <si>
    <t>X</t>
  </si>
  <si>
    <t>=</t>
  </si>
  <si>
    <t>PER GAL</t>
  </si>
  <si>
    <t>PER 1/2 PT</t>
  </si>
  <si>
    <t>FEDERAL ORDER #06</t>
  </si>
  <si>
    <t>ANNOUNCE PRICE</t>
  </si>
  <si>
    <t>ANNOUNCE  PRICE</t>
  </si>
  <si>
    <t>PER POUND</t>
  </si>
  <si>
    <t>VAR ($)</t>
  </si>
  <si>
    <t>BF</t>
  </si>
  <si>
    <t>BID</t>
  </si>
  <si>
    <t>PRICE</t>
  </si>
  <si>
    <t>ADJ</t>
  </si>
  <si>
    <t xml:space="preserve">RAW MILK COST CHANGE CALCULATION </t>
  </si>
  <si>
    <t>BASE MONTH</t>
  </si>
  <si>
    <t>CODE</t>
  </si>
  <si>
    <r>
      <t xml:space="preserve">         </t>
    </r>
    <r>
      <rPr>
        <u/>
        <sz val="10"/>
        <color theme="1"/>
        <rFont val="Times New Roman"/>
        <family val="1"/>
      </rPr>
      <t>DESCRIPTION</t>
    </r>
  </si>
  <si>
    <t>MILK, FAT FREE (SKIM)</t>
  </si>
  <si>
    <t>WHITE</t>
  </si>
  <si>
    <t xml:space="preserve">MILK, (1%) LOW FAT </t>
  </si>
  <si>
    <t>CHOCOLATE</t>
  </si>
  <si>
    <t>STRAWBERRY</t>
  </si>
  <si>
    <t>MILK, FAT FREE (LACTOSE</t>
  </si>
  <si>
    <t>FREE), WHITE</t>
  </si>
  <si>
    <t>MILK, WHOLE (3.5%)</t>
  </si>
  <si>
    <t>#</t>
  </si>
  <si>
    <t>IFB 23-40 MILK AND DAIRY PRODUCTS</t>
  </si>
  <si>
    <t>FORMULA B -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</si>
</sst>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00"/>
    <numFmt numFmtId="165" formatCode="&quot;$&quot;#,##0.00000"/>
    <numFmt numFmtId="166" formatCode="0.0000"/>
    <numFmt numFmtId="167" formatCode="0.00000"/>
    <numFmt numFmtId="168" formatCode="_(&quot;$&quot;* #,##0.0000_);_(&quot;$&quot;* \(#,##0.00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7" fontId="3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1" applyNumberFormat="1" applyFont="1"/>
    <xf numFmtId="164" fontId="3" fillId="0" borderId="0" xfId="0" applyNumberFormat="1" applyFont="1"/>
    <xf numFmtId="10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3" fillId="0" borderId="0" xfId="0" applyNumberFormat="1" applyFont="1"/>
    <xf numFmtId="164" fontId="5" fillId="0" borderId="0" xfId="0" applyNumberFormat="1" applyFont="1" applyAlignment="1">
      <alignment horizontal="center"/>
    </xf>
    <xf numFmtId="165" fontId="5" fillId="0" borderId="0" xfId="0" applyNumberFormat="1" applyFont="1"/>
    <xf numFmtId="165" fontId="2" fillId="0" borderId="0" xfId="0" applyNumberFormat="1" applyFont="1"/>
    <xf numFmtId="167" fontId="0" fillId="0" borderId="0" xfId="0" applyNumberFormat="1"/>
    <xf numFmtId="166" fontId="0" fillId="0" borderId="0" xfId="0" applyNumberFormat="1"/>
    <xf numFmtId="166" fontId="3" fillId="0" borderId="0" xfId="0" applyNumberFormat="1" applyFont="1"/>
    <xf numFmtId="166" fontId="5" fillId="0" borderId="0" xfId="0" applyNumberFormat="1" applyFont="1"/>
    <xf numFmtId="167" fontId="3" fillId="0" borderId="0" xfId="0" applyNumberFormat="1" applyFont="1"/>
    <xf numFmtId="167" fontId="5" fillId="0" borderId="0" xfId="0" applyNumberFormat="1" applyFont="1"/>
    <xf numFmtId="166" fontId="3" fillId="0" borderId="0" xfId="0" applyNumberFormat="1" applyFont="1" applyBorder="1"/>
    <xf numFmtId="164" fontId="5" fillId="0" borderId="0" xfId="1" applyNumberFormat="1" applyFont="1" applyAlignment="1">
      <alignment horizontal="center"/>
    </xf>
    <xf numFmtId="0" fontId="5" fillId="0" borderId="0" xfId="0" applyFont="1"/>
    <xf numFmtId="167" fontId="5" fillId="0" borderId="0" xfId="0" applyNumberFormat="1" applyFont="1" applyAlignment="1">
      <alignment horizontal="center"/>
    </xf>
    <xf numFmtId="168" fontId="3" fillId="0" borderId="0" xfId="1" applyNumberFormat="1" applyFont="1"/>
    <xf numFmtId="168" fontId="2" fillId="0" borderId="0" xfId="1" applyNumberFormat="1" applyFont="1"/>
    <xf numFmtId="164" fontId="2" fillId="0" borderId="1" xfId="1" applyNumberFormat="1" applyFont="1" applyBorder="1"/>
    <xf numFmtId="168" fontId="2" fillId="0" borderId="1" xfId="1" applyNumberFormat="1" applyFont="1" applyBorder="1"/>
    <xf numFmtId="17" fontId="2" fillId="0" borderId="1" xfId="0" quotePrefix="1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67" fontId="3" fillId="0" borderId="0" xfId="0" applyNumberFormat="1" applyFont="1" applyBorder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quotePrefix="1" applyFont="1" applyFill="1"/>
    <xf numFmtId="166" fontId="3" fillId="2" borderId="0" xfId="0" applyNumberFormat="1" applyFont="1" applyFill="1"/>
    <xf numFmtId="164" fontId="3" fillId="2" borderId="0" xfId="0" applyNumberFormat="1" applyFont="1" applyFill="1"/>
    <xf numFmtId="165" fontId="3" fillId="2" borderId="0" xfId="0" applyNumberFormat="1" applyFont="1" applyFill="1"/>
    <xf numFmtId="168" fontId="3" fillId="2" borderId="0" xfId="1" applyNumberFormat="1" applyFont="1" applyFill="1"/>
    <xf numFmtId="168" fontId="2" fillId="2" borderId="0" xfId="1" applyNumberFormat="1" applyFont="1" applyFill="1"/>
    <xf numFmtId="0" fontId="3" fillId="2" borderId="0" xfId="0" applyFont="1" applyFill="1" applyAlignment="1">
      <alignment horizontal="right"/>
    </xf>
    <xf numFmtId="165" fontId="2" fillId="2" borderId="0" xfId="0" applyNumberFormat="1" applyFont="1" applyFill="1"/>
    <xf numFmtId="168" fontId="2" fillId="2" borderId="0" xfId="1" applyNumberFormat="1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166" fontId="3" fillId="3" borderId="0" xfId="0" applyNumberFormat="1" applyFont="1" applyFill="1"/>
    <xf numFmtId="164" fontId="3" fillId="3" borderId="0" xfId="0" applyNumberFormat="1" applyFont="1" applyFill="1"/>
    <xf numFmtId="165" fontId="3" fillId="3" borderId="0" xfId="0" applyNumberFormat="1" applyFont="1" applyFill="1"/>
    <xf numFmtId="168" fontId="3" fillId="3" borderId="0" xfId="1" applyNumberFormat="1" applyFont="1" applyFill="1"/>
    <xf numFmtId="168" fontId="2" fillId="3" borderId="0" xfId="1" applyNumberFormat="1" applyFont="1" applyFill="1"/>
    <xf numFmtId="0" fontId="6" fillId="3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6" fillId="0" borderId="0" xfId="0" quotePrefix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tabSelected="1" zoomScaleNormal="100" workbookViewId="0">
      <selection activeCell="L9" sqref="L9"/>
    </sheetView>
  </sheetViews>
  <sheetFormatPr defaultRowHeight="15" x14ac:dyDescent="0.25"/>
  <cols>
    <col min="1" max="1" width="10.7109375" customWidth="1"/>
    <col min="2" max="2" width="6.28515625" customWidth="1"/>
    <col min="3" max="3" width="24.28515625" customWidth="1"/>
    <col min="4" max="4" width="16.7109375" customWidth="1"/>
    <col min="5" max="5" width="9.85546875" customWidth="1"/>
    <col min="6" max="6" width="9.42578125" customWidth="1"/>
    <col min="7" max="7" width="10.7109375" customWidth="1"/>
    <col min="8" max="8" width="4.7109375" customWidth="1"/>
    <col min="9" max="9" width="9.85546875" customWidth="1"/>
    <col min="11" max="11" width="2.7109375" customWidth="1"/>
    <col min="12" max="12" width="9.28515625" customWidth="1"/>
    <col min="13" max="13" width="10" customWidth="1"/>
  </cols>
  <sheetData>
    <row r="1" spans="1:14" ht="12" customHeight="1" x14ac:dyDescent="0.25">
      <c r="A1" s="1" t="s">
        <v>37</v>
      </c>
      <c r="B1" s="34"/>
      <c r="C1" s="34"/>
      <c r="D1" s="58"/>
      <c r="J1" s="2"/>
      <c r="K1" s="57"/>
      <c r="L1" s="1"/>
      <c r="M1" s="2"/>
    </row>
    <row r="2" spans="1:14" ht="12" customHeight="1" x14ac:dyDescent="0.25">
      <c r="A2" s="3" t="s">
        <v>38</v>
      </c>
      <c r="B2" s="2"/>
      <c r="C2" s="2"/>
      <c r="D2" s="2"/>
      <c r="E2" s="2"/>
      <c r="F2" s="2"/>
      <c r="G2" s="2"/>
      <c r="H2" s="2"/>
      <c r="I2" s="2"/>
      <c r="J2" s="2"/>
      <c r="L2" s="1"/>
      <c r="M2" s="2"/>
    </row>
    <row r="3" spans="1:14" ht="12" customHeight="1" x14ac:dyDescent="0.25">
      <c r="A3" s="1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2" customHeight="1" x14ac:dyDescent="0.25">
      <c r="A4" s="2"/>
      <c r="B4" s="2"/>
      <c r="C4" s="2"/>
      <c r="D4" s="2"/>
      <c r="E4" s="14" t="s">
        <v>15</v>
      </c>
      <c r="F4" s="27"/>
      <c r="G4" s="8" t="s">
        <v>7</v>
      </c>
      <c r="H4" s="2"/>
      <c r="I4" s="2"/>
      <c r="J4" s="2"/>
      <c r="K4" s="2"/>
    </row>
    <row r="5" spans="1:14" ht="12" customHeight="1" x14ac:dyDescent="0.25">
      <c r="A5" s="2"/>
      <c r="B5" s="2"/>
      <c r="C5" s="8" t="s">
        <v>5</v>
      </c>
      <c r="D5" s="5"/>
      <c r="E5" s="9"/>
      <c r="F5" s="2"/>
      <c r="G5" s="2"/>
      <c r="H5" s="2"/>
      <c r="I5" s="2"/>
      <c r="J5" s="2"/>
      <c r="K5" s="2"/>
    </row>
    <row r="6" spans="1:14" ht="12" customHeight="1" x14ac:dyDescent="0.25">
      <c r="A6" s="2" t="s">
        <v>25</v>
      </c>
      <c r="B6" s="2"/>
      <c r="C6" s="4">
        <v>45017</v>
      </c>
      <c r="D6" s="7" t="s">
        <v>16</v>
      </c>
      <c r="E6" s="10">
        <v>26.99</v>
      </c>
      <c r="F6" s="13" t="s">
        <v>3</v>
      </c>
      <c r="G6" s="8" t="s">
        <v>18</v>
      </c>
      <c r="H6" s="2"/>
      <c r="I6" s="2"/>
      <c r="J6" s="2"/>
      <c r="K6" s="2"/>
    </row>
    <row r="7" spans="1:14" ht="12" customHeight="1" x14ac:dyDescent="0.25">
      <c r="A7" s="2"/>
      <c r="B7" s="2"/>
      <c r="C7" s="2"/>
      <c r="D7" s="6" t="s">
        <v>1</v>
      </c>
      <c r="E7" s="10">
        <v>17.8</v>
      </c>
      <c r="F7" s="13" t="s">
        <v>3</v>
      </c>
      <c r="G7" s="11">
        <f>E7/100</f>
        <v>0.17800000000000002</v>
      </c>
      <c r="H7" s="2"/>
      <c r="I7" s="2"/>
      <c r="J7" s="2"/>
      <c r="K7" s="2"/>
    </row>
    <row r="8" spans="1:14" ht="12" customHeight="1" x14ac:dyDescent="0.25">
      <c r="A8" s="2"/>
      <c r="B8" s="2"/>
      <c r="C8" s="2"/>
      <c r="D8" s="7" t="s">
        <v>2</v>
      </c>
      <c r="E8" s="10">
        <v>2.8</v>
      </c>
      <c r="F8" s="13" t="s">
        <v>4</v>
      </c>
      <c r="G8" s="10">
        <f>E8</f>
        <v>2.8</v>
      </c>
      <c r="H8" s="2"/>
      <c r="I8" s="2"/>
      <c r="J8" s="2"/>
      <c r="K8" s="2"/>
    </row>
    <row r="9" spans="1:14" ht="12" customHeight="1" thickBot="1" x14ac:dyDescent="0.3">
      <c r="A9" s="2"/>
      <c r="B9" s="2"/>
      <c r="C9" s="2"/>
      <c r="D9" s="2"/>
      <c r="E9" s="11"/>
      <c r="F9" s="13"/>
      <c r="G9" s="11"/>
      <c r="H9" s="2"/>
      <c r="I9" s="2"/>
      <c r="J9" s="2"/>
      <c r="K9" s="2"/>
    </row>
    <row r="10" spans="1:14" ht="12" customHeight="1" thickBot="1" x14ac:dyDescent="0.3">
      <c r="A10" s="2" t="s">
        <v>0</v>
      </c>
      <c r="B10" s="2"/>
      <c r="C10" s="33">
        <v>45047</v>
      </c>
      <c r="D10" s="7" t="s">
        <v>17</v>
      </c>
      <c r="E10" s="10">
        <v>27.67</v>
      </c>
      <c r="F10" s="13" t="s">
        <v>3</v>
      </c>
      <c r="G10" s="11"/>
      <c r="H10" s="2"/>
      <c r="I10" s="2"/>
      <c r="J10" s="2"/>
      <c r="K10" s="2"/>
    </row>
    <row r="11" spans="1:14" ht="12" customHeight="1" thickBot="1" x14ac:dyDescent="0.3">
      <c r="A11" s="2"/>
      <c r="B11" s="2"/>
      <c r="C11" s="2"/>
      <c r="D11" s="6" t="s">
        <v>1</v>
      </c>
      <c r="E11" s="31">
        <v>18.57</v>
      </c>
      <c r="F11" s="13" t="s">
        <v>3</v>
      </c>
      <c r="G11" s="11">
        <f>E11/100</f>
        <v>0.1857</v>
      </c>
      <c r="H11" s="2"/>
      <c r="I11" s="2"/>
      <c r="J11" s="2"/>
      <c r="K11" s="2"/>
      <c r="M11" s="20"/>
    </row>
    <row r="12" spans="1:14" ht="12" customHeight="1" thickBot="1" x14ac:dyDescent="0.3">
      <c r="A12" s="2"/>
      <c r="B12" s="2"/>
      <c r="C12" s="2"/>
      <c r="D12" s="7" t="s">
        <v>2</v>
      </c>
      <c r="E12" s="31">
        <v>2.78</v>
      </c>
      <c r="F12" s="13" t="s">
        <v>4</v>
      </c>
      <c r="G12" s="10">
        <f>E12</f>
        <v>2.78</v>
      </c>
      <c r="H12" s="2"/>
      <c r="I12" s="2"/>
      <c r="J12" s="2"/>
      <c r="K12" s="2"/>
    </row>
    <row r="13" spans="1:14" ht="7.9" customHeight="1" x14ac:dyDescent="0.25">
      <c r="A13" s="2"/>
      <c r="B13" s="2"/>
      <c r="C13" s="2"/>
      <c r="D13" s="7"/>
      <c r="E13" s="10"/>
      <c r="F13" s="2"/>
      <c r="G13" s="10"/>
      <c r="H13" s="2"/>
      <c r="I13" s="2"/>
      <c r="J13" s="2"/>
      <c r="K13" s="2"/>
      <c r="M13" s="19"/>
      <c r="N13" s="19"/>
    </row>
    <row r="14" spans="1:14" ht="12" customHeight="1" x14ac:dyDescent="0.25">
      <c r="A14" s="2"/>
      <c r="B14" s="2"/>
      <c r="C14" s="2"/>
      <c r="D14" s="8"/>
      <c r="E14" s="10"/>
      <c r="F14" s="2"/>
      <c r="G14" s="26" t="s">
        <v>19</v>
      </c>
      <c r="H14" s="2"/>
      <c r="I14" s="2"/>
      <c r="J14" s="2"/>
      <c r="K14" s="2"/>
    </row>
    <row r="15" spans="1:14" ht="12" customHeight="1" x14ac:dyDescent="0.25">
      <c r="A15" s="2"/>
      <c r="B15" s="2"/>
      <c r="C15" s="2"/>
      <c r="D15" s="7"/>
      <c r="E15" s="10"/>
      <c r="F15" s="7" t="s">
        <v>1</v>
      </c>
      <c r="G15" s="10">
        <f>G11-G7</f>
        <v>7.6999999999999846E-3</v>
      </c>
      <c r="H15" s="2"/>
      <c r="I15" s="2"/>
      <c r="J15" s="2"/>
      <c r="K15" s="2"/>
    </row>
    <row r="16" spans="1:14" ht="12" customHeight="1" x14ac:dyDescent="0.25">
      <c r="A16" s="2"/>
      <c r="B16" s="2"/>
      <c r="C16" s="2"/>
      <c r="D16" s="7"/>
      <c r="E16" s="10"/>
      <c r="F16" s="7" t="s">
        <v>20</v>
      </c>
      <c r="G16" s="10">
        <f>G12-G8</f>
        <v>-2.0000000000000018E-2</v>
      </c>
      <c r="H16" s="2"/>
      <c r="I16" s="2"/>
      <c r="J16" s="2"/>
      <c r="K16" s="2"/>
    </row>
    <row r="17" spans="1:14" ht="12" customHeight="1" x14ac:dyDescent="0.25">
      <c r="A17" s="5" t="s">
        <v>8</v>
      </c>
      <c r="B17" s="2"/>
      <c r="C17" s="2"/>
      <c r="D17" s="2"/>
      <c r="E17" s="11"/>
      <c r="F17" s="2"/>
      <c r="G17" s="11"/>
      <c r="H17" s="2"/>
      <c r="I17" s="2"/>
      <c r="J17" s="2"/>
      <c r="K17" s="2"/>
      <c r="L17" s="5" t="s">
        <v>21</v>
      </c>
      <c r="M17" s="5" t="s">
        <v>23</v>
      </c>
    </row>
    <row r="18" spans="1:14" ht="12" customHeight="1" x14ac:dyDescent="0.25">
      <c r="A18" s="8" t="s">
        <v>26</v>
      </c>
      <c r="B18" s="56" t="s">
        <v>36</v>
      </c>
      <c r="C18" s="13" t="s">
        <v>27</v>
      </c>
      <c r="D18" s="2"/>
      <c r="E18" s="16" t="s">
        <v>10</v>
      </c>
      <c r="F18" s="2"/>
      <c r="G18" s="11"/>
      <c r="H18" s="2"/>
      <c r="I18" s="2"/>
      <c r="J18" s="2"/>
      <c r="K18" s="2"/>
      <c r="L18" s="8" t="s">
        <v>22</v>
      </c>
      <c r="M18" s="28" t="s">
        <v>22</v>
      </c>
      <c r="N18" s="23"/>
    </row>
    <row r="19" spans="1:14" ht="12" customHeight="1" x14ac:dyDescent="0.25">
      <c r="A19" s="5">
        <v>1010</v>
      </c>
      <c r="B19" s="35">
        <v>1</v>
      </c>
      <c r="C19" s="2" t="s">
        <v>28</v>
      </c>
      <c r="D19" s="7" t="s">
        <v>1</v>
      </c>
      <c r="E19" s="23">
        <v>8.6127400000000005</v>
      </c>
      <c r="F19" s="5" t="s">
        <v>11</v>
      </c>
      <c r="G19" s="10">
        <f>$G$15</f>
        <v>7.6999999999999846E-3</v>
      </c>
      <c r="H19" s="5" t="s">
        <v>12</v>
      </c>
      <c r="I19" s="15">
        <f>E19*G19</f>
        <v>6.6318097999999867E-2</v>
      </c>
      <c r="J19" s="2"/>
      <c r="K19" s="2"/>
      <c r="L19" s="34"/>
      <c r="M19" s="34"/>
    </row>
    <row r="20" spans="1:14" ht="12" customHeight="1" x14ac:dyDescent="0.25">
      <c r="A20" s="5"/>
      <c r="B20" s="12"/>
      <c r="C20" s="2" t="s">
        <v>29</v>
      </c>
      <c r="D20" s="7" t="s">
        <v>2</v>
      </c>
      <c r="E20" s="24">
        <v>1.7260000000000001E-2</v>
      </c>
      <c r="F20" s="5" t="s">
        <v>11</v>
      </c>
      <c r="G20" s="10">
        <f>$G$16</f>
        <v>-2.0000000000000018E-2</v>
      </c>
      <c r="H20" s="5" t="s">
        <v>12</v>
      </c>
      <c r="I20" s="17">
        <f t="shared" ref="I20:I35" si="0">E20*G20</f>
        <v>-3.4520000000000031E-4</v>
      </c>
      <c r="J20" s="2"/>
      <c r="K20" s="2"/>
      <c r="L20" s="34"/>
      <c r="M20" s="34"/>
    </row>
    <row r="21" spans="1:14" ht="12" customHeight="1" thickBot="1" x14ac:dyDescent="0.3">
      <c r="A21" s="5"/>
      <c r="B21" s="2"/>
      <c r="C21" s="2"/>
      <c r="D21" s="7" t="s">
        <v>6</v>
      </c>
      <c r="E21" s="25">
        <f>SUM(E19:E20)</f>
        <v>8.6300000000000008</v>
      </c>
      <c r="F21" s="2"/>
      <c r="G21" s="11"/>
      <c r="H21" s="2"/>
      <c r="I21" s="15">
        <f>SUM(I19:I20)</f>
        <v>6.5972897999999863E-2</v>
      </c>
      <c r="J21" s="2" t="s">
        <v>13</v>
      </c>
      <c r="K21" s="2"/>
      <c r="L21" s="34"/>
      <c r="M21" s="2"/>
    </row>
    <row r="22" spans="1:14" ht="12" customHeight="1" thickBot="1" x14ac:dyDescent="0.3">
      <c r="A22" s="5"/>
      <c r="B22" s="2"/>
      <c r="C22" s="2"/>
      <c r="D22" s="7"/>
      <c r="E22" s="21"/>
      <c r="F22" s="2"/>
      <c r="G22" s="11"/>
      <c r="H22" s="2"/>
      <c r="I22" s="18">
        <f>I21/16</f>
        <v>4.1233061249999915E-3</v>
      </c>
      <c r="J22" s="2" t="s">
        <v>14</v>
      </c>
      <c r="K22" s="2"/>
      <c r="L22" s="29">
        <v>0.17829999999999999</v>
      </c>
      <c r="M22" s="32">
        <f>L22+I22</f>
        <v>0.18242330612499999</v>
      </c>
    </row>
    <row r="23" spans="1:14" ht="12" customHeight="1" x14ac:dyDescent="0.25">
      <c r="A23" s="37"/>
      <c r="B23" s="38"/>
      <c r="C23" s="38"/>
      <c r="D23" s="39" t="s">
        <v>9</v>
      </c>
      <c r="E23" s="40"/>
      <c r="F23" s="38"/>
      <c r="G23" s="41"/>
      <c r="H23" s="38"/>
      <c r="I23" s="42"/>
      <c r="J23" s="38"/>
      <c r="K23" s="38"/>
      <c r="L23" s="43"/>
      <c r="M23" s="44"/>
    </row>
    <row r="24" spans="1:14" ht="12" customHeight="1" x14ac:dyDescent="0.25">
      <c r="A24" s="5"/>
      <c r="B24" s="35">
        <v>2</v>
      </c>
      <c r="C24" s="2" t="s">
        <v>30</v>
      </c>
      <c r="D24" s="7" t="s">
        <v>1</v>
      </c>
      <c r="E24" s="21">
        <v>8.5337999999999994</v>
      </c>
      <c r="F24" s="5" t="s">
        <v>11</v>
      </c>
      <c r="G24" s="10">
        <f>$G$15</f>
        <v>7.6999999999999846E-3</v>
      </c>
      <c r="H24" s="5" t="s">
        <v>12</v>
      </c>
      <c r="I24" s="15">
        <f>E24*G24</f>
        <v>6.5710259999999868E-2</v>
      </c>
      <c r="J24" s="2"/>
      <c r="K24" s="2"/>
      <c r="L24" s="29"/>
      <c r="M24" s="30"/>
    </row>
    <row r="25" spans="1:14" ht="12" customHeight="1" x14ac:dyDescent="0.25">
      <c r="A25" s="5"/>
      <c r="B25" s="2"/>
      <c r="C25" s="34" t="s">
        <v>29</v>
      </c>
      <c r="D25" s="7" t="s">
        <v>2</v>
      </c>
      <c r="E25" s="22">
        <v>8.6199999999999999E-2</v>
      </c>
      <c r="F25" s="5" t="s">
        <v>11</v>
      </c>
      <c r="G25" s="10">
        <f>$G$16</f>
        <v>-2.0000000000000018E-2</v>
      </c>
      <c r="H25" s="5" t="s">
        <v>12</v>
      </c>
      <c r="I25" s="17">
        <f t="shared" si="0"/>
        <v>-1.7240000000000016E-3</v>
      </c>
      <c r="J25" s="2"/>
      <c r="K25" s="2"/>
      <c r="L25" s="29"/>
      <c r="M25" s="30"/>
    </row>
    <row r="26" spans="1:14" ht="12" customHeight="1" thickBot="1" x14ac:dyDescent="0.3">
      <c r="A26" s="5"/>
      <c r="B26" s="2"/>
      <c r="C26" s="2"/>
      <c r="D26" s="7" t="s">
        <v>6</v>
      </c>
      <c r="E26" s="21">
        <f>SUM(E24:E25)</f>
        <v>8.6199999999999992</v>
      </c>
      <c r="F26" s="2"/>
      <c r="G26" s="11"/>
      <c r="H26" s="2"/>
      <c r="I26" s="15">
        <f>SUM(I24:I25)</f>
        <v>6.3986259999999864E-2</v>
      </c>
      <c r="J26" s="2" t="s">
        <v>13</v>
      </c>
      <c r="K26" s="2"/>
      <c r="L26" s="29"/>
      <c r="M26" s="30"/>
    </row>
    <row r="27" spans="1:14" ht="12" customHeight="1" thickBot="1" x14ac:dyDescent="0.3">
      <c r="A27" s="5"/>
      <c r="B27" s="2"/>
      <c r="C27" s="2"/>
      <c r="D27" s="7"/>
      <c r="E27" s="21"/>
      <c r="F27" s="2"/>
      <c r="G27" s="11"/>
      <c r="H27" s="2"/>
      <c r="I27" s="18">
        <f>I26/16</f>
        <v>3.9991412499999915E-3</v>
      </c>
      <c r="J27" s="2" t="s">
        <v>14</v>
      </c>
      <c r="K27" s="2"/>
      <c r="L27" s="29">
        <v>0.1905</v>
      </c>
      <c r="M27" s="32">
        <f>L27+I27</f>
        <v>0.19449914125000001</v>
      </c>
    </row>
    <row r="28" spans="1:14" ht="12" customHeight="1" x14ac:dyDescent="0.25">
      <c r="A28" s="37"/>
      <c r="B28" s="38"/>
      <c r="C28" s="38"/>
      <c r="D28" s="45"/>
      <c r="E28" s="40"/>
      <c r="F28" s="38"/>
      <c r="G28" s="41"/>
      <c r="H28" s="38"/>
      <c r="I28" s="46"/>
      <c r="J28" s="38"/>
      <c r="K28" s="38"/>
      <c r="L28" s="43"/>
      <c r="M28" s="47"/>
    </row>
    <row r="29" spans="1:14" ht="12" customHeight="1" x14ac:dyDescent="0.25">
      <c r="A29" s="5"/>
      <c r="B29" s="5">
        <v>3</v>
      </c>
      <c r="C29" s="34" t="s">
        <v>28</v>
      </c>
      <c r="D29" s="7" t="s">
        <v>1</v>
      </c>
      <c r="E29" s="21">
        <v>8.1572999999999993</v>
      </c>
      <c r="F29" s="5" t="s">
        <v>11</v>
      </c>
      <c r="G29" s="10">
        <f>$G$15</f>
        <v>7.6999999999999846E-3</v>
      </c>
      <c r="H29" s="5" t="s">
        <v>12</v>
      </c>
      <c r="I29" s="15">
        <f>E29*G29</f>
        <v>6.2811209999999867E-2</v>
      </c>
      <c r="J29" s="2"/>
      <c r="K29" s="2"/>
      <c r="L29" s="29"/>
      <c r="M29" s="30"/>
    </row>
    <row r="30" spans="1:14" ht="12" customHeight="1" x14ac:dyDescent="0.25">
      <c r="A30" s="5"/>
      <c r="B30" s="2"/>
      <c r="C30" s="2" t="s">
        <v>31</v>
      </c>
      <c r="D30" s="7" t="s">
        <v>2</v>
      </c>
      <c r="E30" s="22">
        <v>2.6200000000000001E-2</v>
      </c>
      <c r="F30" s="5" t="s">
        <v>11</v>
      </c>
      <c r="G30" s="10">
        <f>$G$16</f>
        <v>-2.0000000000000018E-2</v>
      </c>
      <c r="H30" s="5" t="s">
        <v>12</v>
      </c>
      <c r="I30" s="17">
        <f t="shared" si="0"/>
        <v>-5.2400000000000049E-4</v>
      </c>
      <c r="J30" s="2"/>
      <c r="K30" s="2"/>
      <c r="L30" s="29"/>
      <c r="M30" s="30"/>
    </row>
    <row r="31" spans="1:14" ht="12" customHeight="1" thickBot="1" x14ac:dyDescent="0.3">
      <c r="A31" s="5"/>
      <c r="B31" s="2"/>
      <c r="C31" s="2"/>
      <c r="D31" s="7" t="s">
        <v>6</v>
      </c>
      <c r="E31" s="21">
        <f>SUM(E30,E29)</f>
        <v>8.1834999999999987</v>
      </c>
      <c r="F31" s="2"/>
      <c r="G31" s="11"/>
      <c r="H31" s="2"/>
      <c r="I31" s="15">
        <f>SUM(I29:I30)</f>
        <v>6.2287209999999864E-2</v>
      </c>
      <c r="J31" s="2" t="s">
        <v>13</v>
      </c>
      <c r="K31" s="2"/>
      <c r="L31" s="29"/>
      <c r="M31" s="30"/>
    </row>
    <row r="32" spans="1:14" ht="12" customHeight="1" thickBot="1" x14ac:dyDescent="0.3">
      <c r="A32" s="5"/>
      <c r="B32" s="2"/>
      <c r="C32" s="2"/>
      <c r="D32" s="7"/>
      <c r="E32" s="21"/>
      <c r="F32" s="2"/>
      <c r="G32" s="11"/>
      <c r="H32" s="2"/>
      <c r="I32" s="18">
        <f>I31/16</f>
        <v>3.8929506249999915E-3</v>
      </c>
      <c r="J32" s="2" t="s">
        <v>14</v>
      </c>
      <c r="K32" s="2"/>
      <c r="L32" s="29">
        <v>0.188</v>
      </c>
      <c r="M32" s="32">
        <f>L32+I32</f>
        <v>0.191892950625</v>
      </c>
    </row>
    <row r="33" spans="1:13" ht="12" customHeight="1" x14ac:dyDescent="0.25">
      <c r="A33" s="48"/>
      <c r="B33" s="49"/>
      <c r="C33" s="49"/>
      <c r="D33" s="49"/>
      <c r="E33" s="50"/>
      <c r="F33" s="49"/>
      <c r="G33" s="51"/>
      <c r="H33" s="49"/>
      <c r="I33" s="52"/>
      <c r="J33" s="49"/>
      <c r="K33" s="49"/>
      <c r="L33" s="53"/>
      <c r="M33" s="54"/>
    </row>
    <row r="34" spans="1:13" ht="12" customHeight="1" x14ac:dyDescent="0.25">
      <c r="A34" s="5"/>
      <c r="B34" s="5">
        <v>4</v>
      </c>
      <c r="C34" s="2" t="s">
        <v>28</v>
      </c>
      <c r="D34" s="7" t="s">
        <v>1</v>
      </c>
      <c r="E34" s="21">
        <v>8.1654999999999998</v>
      </c>
      <c r="F34" s="5" t="s">
        <v>11</v>
      </c>
      <c r="G34" s="10">
        <f>$G$15</f>
        <v>7.6999999999999846E-3</v>
      </c>
      <c r="H34" s="5" t="s">
        <v>12</v>
      </c>
      <c r="I34" s="15">
        <f>E34*G34</f>
        <v>6.2874349999999871E-2</v>
      </c>
      <c r="J34" s="2"/>
      <c r="K34" s="2"/>
      <c r="L34" s="29"/>
      <c r="M34" s="30"/>
    </row>
    <row r="35" spans="1:13" ht="12" customHeight="1" x14ac:dyDescent="0.25">
      <c r="A35" s="2"/>
      <c r="B35" s="2"/>
      <c r="C35" s="2" t="s">
        <v>32</v>
      </c>
      <c r="D35" s="7" t="s">
        <v>2</v>
      </c>
      <c r="E35" s="22">
        <v>2.6200000000000001E-2</v>
      </c>
      <c r="F35" s="5" t="s">
        <v>11</v>
      </c>
      <c r="G35" s="10">
        <f>$G$16</f>
        <v>-2.0000000000000018E-2</v>
      </c>
      <c r="H35" s="5" t="s">
        <v>12</v>
      </c>
      <c r="I35" s="17">
        <f t="shared" si="0"/>
        <v>-5.2400000000000049E-4</v>
      </c>
      <c r="J35" s="2"/>
      <c r="K35" s="2"/>
      <c r="L35" s="29"/>
      <c r="M35" s="30"/>
    </row>
    <row r="36" spans="1:13" ht="12" customHeight="1" thickBot="1" x14ac:dyDescent="0.3">
      <c r="A36" s="2"/>
      <c r="B36" s="2"/>
      <c r="C36" s="2"/>
      <c r="D36" s="7" t="s">
        <v>6</v>
      </c>
      <c r="E36" s="21">
        <f>SUM(E35,E34)</f>
        <v>8.1916999999999991</v>
      </c>
      <c r="F36" s="2"/>
      <c r="G36" s="15"/>
      <c r="H36" s="2"/>
      <c r="I36" s="15">
        <f>SUM(I34:I35)</f>
        <v>6.2350349999999867E-2</v>
      </c>
      <c r="J36" s="2" t="s">
        <v>13</v>
      </c>
      <c r="K36" s="2"/>
      <c r="L36" s="29"/>
      <c r="M36" s="30"/>
    </row>
    <row r="37" spans="1:13" ht="12" customHeight="1" thickBot="1" x14ac:dyDescent="0.3">
      <c r="A37" s="2"/>
      <c r="B37" s="2"/>
      <c r="C37" s="2"/>
      <c r="D37" s="2"/>
      <c r="E37" s="2"/>
      <c r="F37" s="2"/>
      <c r="G37" s="2"/>
      <c r="H37" s="2"/>
      <c r="I37" s="18">
        <f>I36/16</f>
        <v>3.8968968749999917E-3</v>
      </c>
      <c r="J37" s="2" t="s">
        <v>14</v>
      </c>
      <c r="K37" s="2"/>
      <c r="L37" s="29">
        <v>0.193</v>
      </c>
      <c r="M37" s="32">
        <f>L37+I37</f>
        <v>0.196896896875</v>
      </c>
    </row>
    <row r="38" spans="1:13" ht="12" customHeight="1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5"/>
      <c r="M38" s="55"/>
    </row>
    <row r="39" spans="1:13" ht="12" customHeight="1" x14ac:dyDescent="0.25">
      <c r="A39" s="2"/>
      <c r="B39" s="5">
        <v>5</v>
      </c>
      <c r="C39" s="2" t="s">
        <v>33</v>
      </c>
      <c r="D39" s="7" t="s">
        <v>1</v>
      </c>
      <c r="E39" s="23">
        <v>8.6127400000000005</v>
      </c>
      <c r="F39" s="5" t="s">
        <v>11</v>
      </c>
      <c r="G39" s="10">
        <f>$G$15</f>
        <v>7.6999999999999846E-3</v>
      </c>
      <c r="H39" s="5" t="s">
        <v>12</v>
      </c>
      <c r="I39" s="15">
        <f>E39*G39</f>
        <v>6.6318097999999867E-2</v>
      </c>
      <c r="J39" s="2"/>
      <c r="K39" s="2"/>
      <c r="L39" s="29"/>
      <c r="M39" s="30"/>
    </row>
    <row r="40" spans="1:13" ht="12" customHeight="1" x14ac:dyDescent="0.25">
      <c r="A40" s="2"/>
      <c r="B40" s="2"/>
      <c r="C40" s="2" t="s">
        <v>34</v>
      </c>
      <c r="D40" s="7" t="s">
        <v>2</v>
      </c>
      <c r="E40" s="24">
        <v>1.7260000000000001E-2</v>
      </c>
      <c r="F40" s="5" t="s">
        <v>11</v>
      </c>
      <c r="G40" s="10">
        <f>$G$16</f>
        <v>-2.0000000000000018E-2</v>
      </c>
      <c r="H40" s="5" t="s">
        <v>12</v>
      </c>
      <c r="I40" s="17">
        <f t="shared" ref="I40" si="1">E40*G40</f>
        <v>-3.4520000000000031E-4</v>
      </c>
      <c r="J40" s="2"/>
      <c r="K40" s="2"/>
      <c r="L40" s="29"/>
      <c r="M40" s="30"/>
    </row>
    <row r="41" spans="1:13" ht="12" customHeight="1" thickBot="1" x14ac:dyDescent="0.3">
      <c r="A41" s="2"/>
      <c r="B41" s="2"/>
      <c r="C41" s="2"/>
      <c r="D41" s="7" t="s">
        <v>6</v>
      </c>
      <c r="E41" s="36">
        <f>SUM(E39:E40)</f>
        <v>8.6300000000000008</v>
      </c>
      <c r="F41" s="2"/>
      <c r="G41" s="15"/>
      <c r="H41" s="2"/>
      <c r="I41" s="15">
        <f>SUM(I39:I40)</f>
        <v>6.5972897999999863E-2</v>
      </c>
      <c r="J41" s="2" t="s">
        <v>13</v>
      </c>
      <c r="K41" s="2"/>
      <c r="L41" s="29"/>
      <c r="M41" s="30"/>
    </row>
    <row r="42" spans="1:13" ht="12" customHeight="1" thickBot="1" x14ac:dyDescent="0.3">
      <c r="A42" s="2"/>
      <c r="B42" s="2"/>
      <c r="C42" s="2"/>
      <c r="D42" s="2"/>
      <c r="E42" s="2"/>
      <c r="F42" s="2"/>
      <c r="G42" s="2"/>
      <c r="H42" s="2"/>
      <c r="I42" s="18">
        <f>I41/16</f>
        <v>4.1233061249999915E-3</v>
      </c>
      <c r="J42" s="2" t="s">
        <v>14</v>
      </c>
      <c r="K42" s="2"/>
      <c r="L42" s="29">
        <v>0.20599999999999999</v>
      </c>
      <c r="M42" s="32">
        <f>L42+I42</f>
        <v>0.21012330612499999</v>
      </c>
    </row>
    <row r="43" spans="1:13" ht="12" customHeight="1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55"/>
      <c r="M43" s="55"/>
    </row>
    <row r="44" spans="1:13" ht="12" customHeight="1" x14ac:dyDescent="0.25">
      <c r="A44" s="2"/>
      <c r="B44" s="5">
        <v>6</v>
      </c>
      <c r="C44" s="2" t="s">
        <v>35</v>
      </c>
      <c r="D44" s="7" t="s">
        <v>1</v>
      </c>
      <c r="E44" s="21">
        <v>8.3204999999999991</v>
      </c>
      <c r="F44" s="5" t="s">
        <v>11</v>
      </c>
      <c r="G44" s="10">
        <f>$G$15</f>
        <v>7.6999999999999846E-3</v>
      </c>
      <c r="H44" s="5" t="s">
        <v>12</v>
      </c>
      <c r="I44" s="15">
        <f>E44*G44</f>
        <v>6.4067849999999871E-2</v>
      </c>
      <c r="J44" s="2"/>
      <c r="K44" s="2"/>
      <c r="L44" s="29"/>
      <c r="M44" s="30"/>
    </row>
    <row r="45" spans="1:13" ht="12" customHeight="1" x14ac:dyDescent="0.25">
      <c r="A45" s="2"/>
      <c r="B45" s="2"/>
      <c r="C45" s="2" t="s">
        <v>29</v>
      </c>
      <c r="D45" s="7" t="s">
        <v>2</v>
      </c>
      <c r="E45" s="22">
        <v>0.27950000000000003</v>
      </c>
      <c r="F45" s="5" t="s">
        <v>11</v>
      </c>
      <c r="G45" s="10">
        <f>$G$16</f>
        <v>-2.0000000000000018E-2</v>
      </c>
      <c r="H45" s="5" t="s">
        <v>12</v>
      </c>
      <c r="I45" s="17">
        <f t="shared" ref="I45" si="2">E45*G45</f>
        <v>-5.5900000000000056E-3</v>
      </c>
      <c r="J45" s="2"/>
      <c r="K45" s="2"/>
      <c r="L45" s="29"/>
      <c r="M45" s="30"/>
    </row>
    <row r="46" spans="1:13" ht="12" customHeight="1" thickBot="1" x14ac:dyDescent="0.3">
      <c r="A46" s="34"/>
      <c r="B46" s="34"/>
      <c r="C46" s="34"/>
      <c r="D46" s="7" t="s">
        <v>6</v>
      </c>
      <c r="E46" s="21">
        <v>8.6</v>
      </c>
      <c r="F46" s="2"/>
      <c r="G46" s="15"/>
      <c r="H46" s="2"/>
      <c r="I46" s="15">
        <f>SUM(I44:I45)</f>
        <v>5.8477849999999866E-2</v>
      </c>
      <c r="J46" s="2" t="s">
        <v>13</v>
      </c>
      <c r="K46" s="2"/>
      <c r="L46" s="29"/>
      <c r="M46" s="30"/>
    </row>
    <row r="47" spans="1:13" ht="12" customHeight="1" thickBot="1" x14ac:dyDescent="0.3">
      <c r="A47" s="34"/>
      <c r="B47" s="34"/>
      <c r="C47" s="34"/>
      <c r="D47" s="34"/>
      <c r="E47" s="2"/>
      <c r="F47" s="2"/>
      <c r="G47" s="2"/>
      <c r="H47" s="2"/>
      <c r="I47" s="18">
        <f>I46/16</f>
        <v>3.6548656249999916E-3</v>
      </c>
      <c r="J47" s="2" t="s">
        <v>14</v>
      </c>
      <c r="K47" s="2"/>
      <c r="L47" s="29">
        <v>0.23</v>
      </c>
      <c r="M47" s="32">
        <f>L47+I47</f>
        <v>0.23365486562500001</v>
      </c>
    </row>
    <row r="48" spans="1:13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59"/>
      <c r="M48" s="34"/>
    </row>
    <row r="49" spans="1:13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</row>
    <row r="50" spans="1:13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pans="1:13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</row>
    <row r="52" spans="1:13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1:13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3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</row>
    <row r="55" spans="1:13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</row>
  </sheetData>
  <pageMargins left="0" right="0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R. Roper</dc:creator>
  <cp:lastModifiedBy>Lauren N. Ryan</cp:lastModifiedBy>
  <cp:lastPrinted>2018-06-06T20:02:26Z</cp:lastPrinted>
  <dcterms:created xsi:type="dcterms:W3CDTF">2015-06-03T18:01:29Z</dcterms:created>
  <dcterms:modified xsi:type="dcterms:W3CDTF">2023-05-12T19:15:01Z</dcterms:modified>
</cp:coreProperties>
</file>